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<sst xmlns="http://schemas.openxmlformats.org/spreadsheetml/2006/main" count="66" uniqueCount="34">
  <si>
    <t>区（市）</t>
  </si>
  <si>
    <t>专利申请</t>
  </si>
  <si>
    <t>专利授权</t>
  </si>
  <si>
    <t>有效发明专利</t>
  </si>
  <si>
    <t>PCT</t>
  </si>
  <si>
    <t>申请总量（件）</t>
  </si>
  <si>
    <t>其中：发明专利申请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</si>
  <si>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</si>
  <si>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</si>
  <si>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</si>
  <si>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</si>
  <si>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</si>
  <si>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PCT国际专利申请量（件）</t>
  </si>
  <si>
    <t>指导目标（件）</t>
  </si>
  <si>
    <t>申请量 （件）</t>
  </si>
  <si>
    <t>完成目标 （%）</t>
  </si>
  <si>
    <t>授权量 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</si>
  <si>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</si>
  <si>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</si>
  <si>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</si>
  <si>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</si>
  <si>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</si>
  <si>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</si>
  <si>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</si>
  <si>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</si>
  <si>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2019年1-9月各区（市）专利创造目标进度表</t>
  </si>
  <si>
    <t>同比</t>
  </si>
  <si>
    <r>
      <t>1</t>
    </r>
    <r>
      <rPr>
        <b/>
        <sz val="10"/>
        <color indexed="8"/>
        <rFont val="宋体"/>
        <family val="0"/>
      </rPr>
      <t>8年</t>
    </r>
  </si>
  <si>
    <t>同比</t>
  </si>
  <si>
    <t>人口</t>
  </si>
  <si>
    <t>密度</t>
  </si>
  <si>
    <t xml:space="preserve">    注：有效发明专利和PCT数据截止到9月底</t>
  </si>
  <si>
    <t xml:space="preserve">    注：PCT数据截止到9月底。</t>
  </si>
  <si>
    <t>2019年1-11月各区（市）专利创造目标进度表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</si>
</sst>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  <numFmt numFmtId="178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24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" fillId="24" borderId="10" xfId="40" applyFont="1" applyFill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57" fontId="4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178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2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0" zoomScaleNormal="110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4" width="8.625" style="0" customWidth="1"/>
  </cols>
  <sheetData>
    <row r="1" spans="1:14" ht="84.75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>
      <c r="A2" s="29" t="s">
        <v>0</v>
      </c>
      <c r="B2" s="26" t="s">
        <v>1</v>
      </c>
      <c r="C2" s="26"/>
      <c r="D2" s="26"/>
      <c r="E2" s="26"/>
      <c r="F2" s="26" t="s">
        <v>2</v>
      </c>
      <c r="G2" s="26"/>
      <c r="H2" s="26"/>
      <c r="I2" s="26"/>
      <c r="J2" s="26" t="s">
        <v>3</v>
      </c>
      <c r="K2" s="26"/>
      <c r="L2" s="26"/>
      <c r="M2" s="26" t="s">
        <v>4</v>
      </c>
      <c r="N2" s="26"/>
    </row>
    <row r="3" spans="1:14" ht="30" customHeight="1">
      <c r="A3" s="29"/>
      <c r="B3" s="26" t="s">
        <v>5</v>
      </c>
      <c r="C3" s="26" t="s">
        <v>6</v>
      </c>
      <c r="D3" s="26"/>
      <c r="E3" s="26"/>
      <c r="F3" s="26" t="s">
        <v>7</v>
      </c>
      <c r="G3" s="26" t="s">
        <v>8</v>
      </c>
      <c r="H3" s="26"/>
      <c r="I3" s="26"/>
      <c r="J3" s="26" t="s">
        <v>9</v>
      </c>
      <c r="K3" s="26" t="s">
        <v>10</v>
      </c>
      <c r="L3" s="26" t="s">
        <v>11</v>
      </c>
      <c r="M3" s="26" t="s">
        <v>12</v>
      </c>
      <c r="N3" s="26" t="s">
        <v>11</v>
      </c>
    </row>
    <row r="4" spans="1:14" ht="30" customHeight="1">
      <c r="A4" s="29"/>
      <c r="B4" s="26"/>
      <c r="C4" s="1" t="s">
        <v>13</v>
      </c>
      <c r="D4" s="1" t="s">
        <v>14</v>
      </c>
      <c r="E4" s="1" t="s">
        <v>15</v>
      </c>
      <c r="F4" s="26"/>
      <c r="G4" s="1" t="s">
        <v>13</v>
      </c>
      <c r="H4" s="1" t="s">
        <v>16</v>
      </c>
      <c r="I4" s="1" t="s">
        <v>15</v>
      </c>
      <c r="J4" s="26"/>
      <c r="K4" s="26"/>
      <c r="L4" s="26"/>
      <c r="M4" s="26"/>
      <c r="N4" s="26"/>
    </row>
    <row r="5" spans="1:14" ht="30" customHeight="1">
      <c r="A5" s="2" t="s">
        <v>17</v>
      </c>
      <c r="B5" s="2">
        <v>2212</v>
      </c>
      <c r="C5" s="2">
        <v>490</v>
      </c>
      <c r="D5" s="2">
        <v>345</v>
      </c>
      <c r="E5" s="13">
        <f>D5/C5</f>
        <v>0.7040816326530612</v>
      </c>
      <c r="F5" s="2">
        <v>1106</v>
      </c>
      <c r="G5" s="2">
        <v>65</v>
      </c>
      <c r="H5" s="2">
        <v>63</v>
      </c>
      <c r="I5" s="13">
        <f>H5/G5</f>
        <v>0.9692307692307692</v>
      </c>
      <c r="J5" s="4">
        <v>421</v>
      </c>
      <c r="K5" s="4">
        <v>32</v>
      </c>
      <c r="L5" s="2">
        <v>463</v>
      </c>
      <c r="M5" s="3">
        <v>1</v>
      </c>
      <c r="N5" s="2">
        <v>1</v>
      </c>
    </row>
    <row r="6" spans="1:17" ht="30" customHeight="1">
      <c r="A6" s="2" t="s">
        <v>18</v>
      </c>
      <c r="B6" s="2">
        <v>1001</v>
      </c>
      <c r="C6" s="2">
        <v>260</v>
      </c>
      <c r="D6" s="2">
        <v>179</v>
      </c>
      <c r="E6" s="13">
        <f aca="true" t="shared" si="0" ref="E6:E12">D6/C6</f>
        <v>0.6884615384615385</v>
      </c>
      <c r="F6" s="3">
        <v>420</v>
      </c>
      <c r="G6" s="3">
        <v>37</v>
      </c>
      <c r="H6" s="2">
        <v>16</v>
      </c>
      <c r="I6" s="13">
        <f aca="true" t="shared" si="1" ref="I6:I12">H6/G6</f>
        <v>0.43243243243243246</v>
      </c>
      <c r="J6" s="22">
        <v>413</v>
      </c>
      <c r="K6" s="22">
        <v>14</v>
      </c>
      <c r="L6" s="6">
        <v>256</v>
      </c>
      <c r="M6" s="7">
        <v>0</v>
      </c>
      <c r="N6" s="6">
        <v>1</v>
      </c>
      <c r="O6" s="8"/>
      <c r="P6" s="9"/>
      <c r="Q6" s="9"/>
    </row>
    <row r="7" spans="1:17" ht="30" customHeight="1">
      <c r="A7" s="2" t="s">
        <v>23</v>
      </c>
      <c r="B7" s="2">
        <v>600</v>
      </c>
      <c r="C7" s="2">
        <v>250</v>
      </c>
      <c r="D7" s="2">
        <v>225</v>
      </c>
      <c r="E7" s="13">
        <f>D7/C7</f>
        <v>0.9</v>
      </c>
      <c r="F7" s="3">
        <v>288</v>
      </c>
      <c r="G7" s="3">
        <v>41</v>
      </c>
      <c r="H7" s="2">
        <v>30</v>
      </c>
      <c r="I7" s="13">
        <f>H7/G7</f>
        <v>0.7317073170731707</v>
      </c>
      <c r="J7" s="23"/>
      <c r="K7" s="23"/>
      <c r="L7" s="6">
        <v>219</v>
      </c>
      <c r="M7" s="6">
        <v>1</v>
      </c>
      <c r="N7" s="6">
        <v>1</v>
      </c>
      <c r="O7" s="8"/>
      <c r="P7" s="12"/>
      <c r="Q7" s="9"/>
    </row>
    <row r="8" spans="1:15" ht="30" customHeight="1">
      <c r="A8" s="2" t="s">
        <v>19</v>
      </c>
      <c r="B8" s="2">
        <v>1456</v>
      </c>
      <c r="C8" s="2">
        <v>410</v>
      </c>
      <c r="D8" s="2">
        <v>358</v>
      </c>
      <c r="E8" s="13">
        <f t="shared" si="0"/>
        <v>0.8731707317073171</v>
      </c>
      <c r="F8" s="3">
        <v>571</v>
      </c>
      <c r="G8" s="3">
        <v>49</v>
      </c>
      <c r="H8" s="2">
        <v>37</v>
      </c>
      <c r="I8" s="13">
        <f t="shared" si="1"/>
        <v>0.7551020408163265</v>
      </c>
      <c r="J8" s="4">
        <v>248</v>
      </c>
      <c r="K8" s="4">
        <v>24</v>
      </c>
      <c r="L8" s="3">
        <v>267</v>
      </c>
      <c r="M8" s="3">
        <v>7</v>
      </c>
      <c r="N8" s="3">
        <v>1</v>
      </c>
      <c r="O8" s="8"/>
    </row>
    <row r="9" spans="1:17" ht="30" customHeight="1">
      <c r="A9" s="2" t="s">
        <v>20</v>
      </c>
      <c r="B9" s="2">
        <v>794</v>
      </c>
      <c r="C9" s="2">
        <v>310</v>
      </c>
      <c r="D9" s="2">
        <v>135</v>
      </c>
      <c r="E9" s="13">
        <f t="shared" si="0"/>
        <v>0.43548387096774194</v>
      </c>
      <c r="F9" s="3">
        <v>267</v>
      </c>
      <c r="G9" s="3">
        <v>30</v>
      </c>
      <c r="H9" s="2">
        <v>22</v>
      </c>
      <c r="I9" s="13">
        <f t="shared" si="1"/>
        <v>0.7333333333333333</v>
      </c>
      <c r="J9" s="4">
        <v>120</v>
      </c>
      <c r="K9" s="4">
        <v>19</v>
      </c>
      <c r="L9" s="3">
        <v>121</v>
      </c>
      <c r="M9" s="10">
        <v>0</v>
      </c>
      <c r="N9" s="3">
        <v>1</v>
      </c>
      <c r="O9" s="8"/>
      <c r="P9" s="11"/>
      <c r="Q9" s="9"/>
    </row>
    <row r="10" spans="1:17" ht="30" customHeight="1">
      <c r="A10" s="2" t="s">
        <v>21</v>
      </c>
      <c r="B10" s="2">
        <v>411</v>
      </c>
      <c r="C10" s="2">
        <v>160</v>
      </c>
      <c r="D10" s="2">
        <v>117</v>
      </c>
      <c r="E10" s="13">
        <f t="shared" si="0"/>
        <v>0.73125</v>
      </c>
      <c r="F10" s="3">
        <v>252</v>
      </c>
      <c r="G10" s="3">
        <v>18</v>
      </c>
      <c r="H10" s="2">
        <v>10</v>
      </c>
      <c r="I10" s="13">
        <f t="shared" si="1"/>
        <v>0.5555555555555556</v>
      </c>
      <c r="J10" s="4">
        <v>85</v>
      </c>
      <c r="K10" s="4">
        <v>14</v>
      </c>
      <c r="L10" s="3">
        <v>85</v>
      </c>
      <c r="M10" s="10">
        <v>0</v>
      </c>
      <c r="N10" s="3">
        <v>1</v>
      </c>
      <c r="O10" s="8"/>
      <c r="P10" s="12"/>
      <c r="Q10" s="9"/>
    </row>
    <row r="11" spans="1:17" ht="30" customHeight="1">
      <c r="A11" s="2" t="s">
        <v>22</v>
      </c>
      <c r="B11" s="2">
        <v>326</v>
      </c>
      <c r="C11" s="2">
        <v>240</v>
      </c>
      <c r="D11" s="2">
        <v>106</v>
      </c>
      <c r="E11" s="13">
        <f t="shared" si="0"/>
        <v>0.44166666666666665</v>
      </c>
      <c r="F11" s="3">
        <v>181</v>
      </c>
      <c r="G11" s="3">
        <v>10</v>
      </c>
      <c r="H11" s="2">
        <v>10</v>
      </c>
      <c r="I11" s="13">
        <f t="shared" si="1"/>
        <v>1</v>
      </c>
      <c r="J11" s="4">
        <v>58</v>
      </c>
      <c r="K11" s="4">
        <v>-7</v>
      </c>
      <c r="L11" s="3">
        <v>79</v>
      </c>
      <c r="M11" s="10">
        <v>0</v>
      </c>
      <c r="N11" s="3">
        <v>1</v>
      </c>
      <c r="O11" s="8"/>
      <c r="P11" s="12"/>
      <c r="Q11" s="9"/>
    </row>
    <row r="12" spans="1:17" ht="30" customHeight="1">
      <c r="A12" s="2" t="s">
        <v>24</v>
      </c>
      <c r="B12" s="2">
        <f>SUM(B5:B11)</f>
        <v>6800</v>
      </c>
      <c r="C12" s="2">
        <v>2120</v>
      </c>
      <c r="D12" s="2">
        <f>SUM(D5:D11)</f>
        <v>1465</v>
      </c>
      <c r="E12" s="13">
        <f t="shared" si="0"/>
        <v>0.6910377358490566</v>
      </c>
      <c r="F12" s="3">
        <f>SUM(F5:F11)</f>
        <v>3085</v>
      </c>
      <c r="G12" s="3">
        <v>250</v>
      </c>
      <c r="H12" s="2">
        <f>SUM(H5:H11)</f>
        <v>188</v>
      </c>
      <c r="I12" s="13">
        <f t="shared" si="1"/>
        <v>0.752</v>
      </c>
      <c r="J12" s="3">
        <f>SUM(J5:J11)</f>
        <v>1345</v>
      </c>
      <c r="K12" s="3">
        <f>SUM(K8:K11,K5,K6)</f>
        <v>96</v>
      </c>
      <c r="L12" s="3">
        <f>SUM(L5:L11)</f>
        <v>1490</v>
      </c>
      <c r="M12" s="3">
        <f>SUM(M5:M11)</f>
        <v>9</v>
      </c>
      <c r="N12" s="3">
        <v>7</v>
      </c>
      <c r="O12" s="8"/>
      <c r="P12" s="12"/>
      <c r="Q12" s="9"/>
    </row>
    <row r="13" spans="1:17" ht="30" customHeight="1">
      <c r="A13" s="27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P13" s="12"/>
      <c r="Q13" s="9"/>
    </row>
    <row r="14" spans="16:17" ht="14.25">
      <c r="P14" s="12"/>
      <c r="Q14" s="9"/>
    </row>
    <row r="15" spans="16:17" ht="14.25">
      <c r="P15" s="9"/>
      <c r="Q15" s="9"/>
    </row>
  </sheetData>
  <sheetProtection/>
  <mergeCells count="18">
    <mergeCell ref="A13:N13"/>
    <mergeCell ref="A2:A4"/>
    <mergeCell ref="B3:B4"/>
    <mergeCell ref="F3:F4"/>
    <mergeCell ref="J3:J4"/>
    <mergeCell ref="K3:K4"/>
    <mergeCell ref="L3:L4"/>
    <mergeCell ref="M3:M4"/>
    <mergeCell ref="N3:N4"/>
    <mergeCell ref="J6:J7"/>
    <mergeCell ref="K6:K7"/>
    <mergeCell ref="A1:N1"/>
    <mergeCell ref="B2:E2"/>
    <mergeCell ref="F2:I2"/>
    <mergeCell ref="J2:L2"/>
    <mergeCell ref="M2:N2"/>
    <mergeCell ref="C3:E3"/>
    <mergeCell ref="G3:I3"/>
  </mergeCells>
  <printOptions horizontalCentered="1"/>
  <pageMargins left="0.7868055555555555" right="0.7868055555555555" top="0.9840277777777777" bottom="0.5902777777777778" header="0.39305555555555555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13" sqref="A13:V13"/>
    </sheetView>
  </sheetViews>
  <sheetFormatPr defaultColWidth="9.00390625" defaultRowHeight="14.25"/>
  <cols>
    <col min="5" max="5" width="10.00390625" style="0" bestFit="1" customWidth="1"/>
    <col min="6" max="6" width="10.00390625" style="0" customWidth="1"/>
    <col min="12" max="12" width="11.25390625" style="0" bestFit="1" customWidth="1"/>
    <col min="15" max="15" width="10.00390625" style="0" bestFit="1" customWidth="1"/>
    <col min="16" max="16" width="11.25390625" style="0" bestFit="1" customWidth="1"/>
    <col min="19" max="19" width="11.25390625" style="0" bestFit="1" customWidth="1"/>
  </cols>
  <sheetData>
    <row r="1" spans="1:22" ht="31.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4.25">
      <c r="A2" s="29" t="s">
        <v>0</v>
      </c>
      <c r="B2" s="26" t="s">
        <v>1</v>
      </c>
      <c r="C2" s="26"/>
      <c r="D2" s="26"/>
      <c r="E2" s="26"/>
      <c r="F2" s="26"/>
      <c r="G2" s="26"/>
      <c r="H2" s="26" t="s">
        <v>2</v>
      </c>
      <c r="I2" s="26"/>
      <c r="J2" s="26"/>
      <c r="K2" s="26"/>
      <c r="L2" s="26"/>
      <c r="M2" s="26"/>
      <c r="N2" s="26" t="s">
        <v>3</v>
      </c>
      <c r="O2" s="26"/>
      <c r="P2" s="26"/>
      <c r="Q2" s="26"/>
      <c r="R2" s="26"/>
      <c r="S2" s="26"/>
      <c r="T2" s="26"/>
      <c r="U2" s="26" t="s">
        <v>4</v>
      </c>
      <c r="V2" s="26"/>
    </row>
    <row r="3" spans="1:22" ht="14.25" customHeight="1">
      <c r="A3" s="29"/>
      <c r="B3" s="26" t="s">
        <v>5</v>
      </c>
      <c r="C3" s="26" t="s">
        <v>6</v>
      </c>
      <c r="D3" s="26"/>
      <c r="E3" s="26"/>
      <c r="F3" s="26"/>
      <c r="G3" s="26"/>
      <c r="H3" s="26" t="s">
        <v>7</v>
      </c>
      <c r="I3" s="26" t="s">
        <v>8</v>
      </c>
      <c r="J3" s="26"/>
      <c r="K3" s="26"/>
      <c r="L3" s="26"/>
      <c r="M3" s="26"/>
      <c r="N3" s="26" t="s">
        <v>9</v>
      </c>
      <c r="O3" s="1"/>
      <c r="P3" s="1"/>
      <c r="Q3" s="26" t="s">
        <v>10</v>
      </c>
      <c r="R3" s="19"/>
      <c r="S3" s="19"/>
      <c r="T3" s="30" t="s">
        <v>11</v>
      </c>
      <c r="U3" s="26" t="s">
        <v>12</v>
      </c>
      <c r="V3" s="26" t="s">
        <v>11</v>
      </c>
    </row>
    <row r="4" spans="1:22" ht="24.75" customHeight="1">
      <c r="A4" s="29"/>
      <c r="B4" s="26"/>
      <c r="C4" s="1" t="s">
        <v>13</v>
      </c>
      <c r="D4" s="1" t="s">
        <v>14</v>
      </c>
      <c r="E4" s="14">
        <v>43344</v>
      </c>
      <c r="F4" s="15" t="s">
        <v>26</v>
      </c>
      <c r="G4" s="1" t="s">
        <v>15</v>
      </c>
      <c r="H4" s="26"/>
      <c r="I4" s="1" t="s">
        <v>13</v>
      </c>
      <c r="J4" s="1" t="s">
        <v>16</v>
      </c>
      <c r="K4" s="17" t="s">
        <v>27</v>
      </c>
      <c r="L4" s="17" t="s">
        <v>26</v>
      </c>
      <c r="M4" s="1" t="s">
        <v>15</v>
      </c>
      <c r="N4" s="26"/>
      <c r="O4" s="14">
        <v>43344</v>
      </c>
      <c r="P4" s="17" t="s">
        <v>28</v>
      </c>
      <c r="Q4" s="26"/>
      <c r="R4" s="20" t="s">
        <v>29</v>
      </c>
      <c r="S4" s="20" t="s">
        <v>30</v>
      </c>
      <c r="T4" s="31"/>
      <c r="U4" s="26"/>
      <c r="V4" s="26"/>
    </row>
    <row r="5" spans="1:26" ht="24.75" customHeight="1">
      <c r="A5" s="2" t="s">
        <v>17</v>
      </c>
      <c r="B5" s="2">
        <v>1814</v>
      </c>
      <c r="C5" s="2">
        <v>490</v>
      </c>
      <c r="D5" s="2">
        <v>295</v>
      </c>
      <c r="E5" s="2">
        <v>317</v>
      </c>
      <c r="F5" s="16">
        <f>D5/E5-1</f>
        <v>-0.06940063091482651</v>
      </c>
      <c r="G5" s="13">
        <f>D5/C5</f>
        <v>0.6020408163265306</v>
      </c>
      <c r="H5" s="2">
        <v>870</v>
      </c>
      <c r="I5" s="2">
        <v>65</v>
      </c>
      <c r="J5" s="2">
        <v>57</v>
      </c>
      <c r="K5" s="2">
        <v>45</v>
      </c>
      <c r="L5" s="2">
        <f>J5/K5-1</f>
        <v>0.2666666666666666</v>
      </c>
      <c r="M5" s="13">
        <f>J5/I5</f>
        <v>0.8769230769230769</v>
      </c>
      <c r="N5" s="4">
        <v>444</v>
      </c>
      <c r="O5" s="4">
        <v>304</v>
      </c>
      <c r="P5" s="4">
        <f>N5/O5-1</f>
        <v>0.4605263157894737</v>
      </c>
      <c r="Q5" s="4">
        <v>55</v>
      </c>
      <c r="R5" s="4">
        <v>167.85</v>
      </c>
      <c r="S5" s="21">
        <f>N5/R5</f>
        <v>2.6452189454870423</v>
      </c>
      <c r="T5" s="2">
        <v>463</v>
      </c>
      <c r="U5" s="3">
        <v>1</v>
      </c>
      <c r="V5" s="2">
        <v>1</v>
      </c>
      <c r="Y5" s="2">
        <v>0.4605263157894737</v>
      </c>
      <c r="Z5" s="18">
        <f>Y5*100</f>
        <v>46.05263157894737</v>
      </c>
    </row>
    <row r="6" spans="1:26" ht="24.75" customHeight="1">
      <c r="A6" s="2" t="s">
        <v>18</v>
      </c>
      <c r="B6" s="2">
        <v>787</v>
      </c>
      <c r="C6" s="2">
        <v>260</v>
      </c>
      <c r="D6" s="2">
        <v>159</v>
      </c>
      <c r="E6" s="2">
        <v>142</v>
      </c>
      <c r="F6" s="16">
        <f aca="true" t="shared" si="0" ref="F6:F12">D6/E6-1</f>
        <v>0.11971830985915499</v>
      </c>
      <c r="G6" s="13">
        <f aca="true" t="shared" si="1" ref="G6:G12">D6/C6</f>
        <v>0.6115384615384616</v>
      </c>
      <c r="H6" s="3">
        <v>340</v>
      </c>
      <c r="I6" s="3">
        <v>37</v>
      </c>
      <c r="J6" s="2">
        <v>14</v>
      </c>
      <c r="K6" s="2">
        <v>29</v>
      </c>
      <c r="L6" s="2">
        <f aca="true" t="shared" si="2" ref="L6:L12">J6/K6-1</f>
        <v>-0.5172413793103448</v>
      </c>
      <c r="M6" s="13">
        <f aca="true" t="shared" si="3" ref="M6:M12">J6/I6</f>
        <v>0.3783783783783784</v>
      </c>
      <c r="N6" s="5">
        <v>219</v>
      </c>
      <c r="O6" s="5">
        <v>195</v>
      </c>
      <c r="P6" s="4">
        <f aca="true" t="shared" si="4" ref="P6:P12">N6/O6-1</f>
        <v>0.12307692307692308</v>
      </c>
      <c r="Q6" s="5">
        <v>4</v>
      </c>
      <c r="R6" s="5">
        <v>47.47</v>
      </c>
      <c r="S6" s="21">
        <f aca="true" t="shared" si="5" ref="S6:S12">N6/R6</f>
        <v>4.6134400674109965</v>
      </c>
      <c r="T6" s="6">
        <v>256</v>
      </c>
      <c r="U6" s="7">
        <v>0</v>
      </c>
      <c r="V6" s="6">
        <v>1</v>
      </c>
      <c r="Y6" s="2">
        <v>0.12307692307692308</v>
      </c>
      <c r="Z6" s="18">
        <f aca="true" t="shared" si="6" ref="Z6:Z12">Y6*100</f>
        <v>12.307692307692308</v>
      </c>
    </row>
    <row r="7" spans="1:26" ht="24.75" customHeight="1">
      <c r="A7" s="2" t="s">
        <v>19</v>
      </c>
      <c r="B7" s="2">
        <v>1112</v>
      </c>
      <c r="C7" s="2">
        <v>410</v>
      </c>
      <c r="D7" s="2">
        <v>297</v>
      </c>
      <c r="E7" s="2">
        <v>278</v>
      </c>
      <c r="F7" s="16">
        <f t="shared" si="0"/>
        <v>0.06834532374100721</v>
      </c>
      <c r="G7" s="13">
        <f t="shared" si="1"/>
        <v>0.724390243902439</v>
      </c>
      <c r="H7" s="3">
        <v>482</v>
      </c>
      <c r="I7" s="3">
        <v>49</v>
      </c>
      <c r="J7" s="2">
        <v>32</v>
      </c>
      <c r="K7" s="2">
        <v>33</v>
      </c>
      <c r="L7" s="2">
        <f t="shared" si="2"/>
        <v>-0.030303030303030276</v>
      </c>
      <c r="M7" s="13">
        <f t="shared" si="3"/>
        <v>0.6530612244897959</v>
      </c>
      <c r="N7" s="4">
        <v>246</v>
      </c>
      <c r="O7" s="4">
        <v>207</v>
      </c>
      <c r="P7" s="4">
        <f t="shared" si="4"/>
        <v>0.18840579710144922</v>
      </c>
      <c r="Q7" s="4">
        <v>22</v>
      </c>
      <c r="R7" s="4">
        <v>50.97</v>
      </c>
      <c r="S7" s="21">
        <f t="shared" si="5"/>
        <v>4.826368452030606</v>
      </c>
      <c r="T7" s="3">
        <v>267</v>
      </c>
      <c r="U7" s="3">
        <v>7</v>
      </c>
      <c r="V7" s="3">
        <v>1</v>
      </c>
      <c r="Y7" s="2">
        <v>0.18840579710144922</v>
      </c>
      <c r="Z7" s="18">
        <f t="shared" si="6"/>
        <v>18.840579710144922</v>
      </c>
    </row>
    <row r="8" spans="1:26" ht="24.75" customHeight="1">
      <c r="A8" s="2" t="s">
        <v>20</v>
      </c>
      <c r="B8" s="2">
        <v>496</v>
      </c>
      <c r="C8" s="2">
        <v>310</v>
      </c>
      <c r="D8" s="2">
        <v>84</v>
      </c>
      <c r="E8" s="2">
        <v>288</v>
      </c>
      <c r="F8" s="16">
        <f t="shared" si="0"/>
        <v>-0.7083333333333333</v>
      </c>
      <c r="G8" s="13">
        <f t="shared" si="1"/>
        <v>0.2709677419354839</v>
      </c>
      <c r="H8" s="3">
        <v>235</v>
      </c>
      <c r="I8" s="3">
        <v>30</v>
      </c>
      <c r="J8" s="2">
        <v>18</v>
      </c>
      <c r="K8" s="2">
        <v>23</v>
      </c>
      <c r="L8" s="2">
        <f t="shared" si="2"/>
        <v>-0.21739130434782605</v>
      </c>
      <c r="M8" s="13">
        <f t="shared" si="3"/>
        <v>0.6</v>
      </c>
      <c r="N8" s="4">
        <v>119</v>
      </c>
      <c r="O8" s="4">
        <v>102</v>
      </c>
      <c r="P8" s="4">
        <f t="shared" si="4"/>
        <v>0.16666666666666674</v>
      </c>
      <c r="Q8" s="4">
        <v>18</v>
      </c>
      <c r="R8" s="4">
        <v>47.02</v>
      </c>
      <c r="S8" s="21">
        <f t="shared" si="5"/>
        <v>2.5308379413015736</v>
      </c>
      <c r="T8" s="3">
        <v>121</v>
      </c>
      <c r="U8" s="10">
        <v>0</v>
      </c>
      <c r="V8" s="3">
        <v>1</v>
      </c>
      <c r="Y8" s="2">
        <v>0.16666666666666674</v>
      </c>
      <c r="Z8" s="18">
        <f t="shared" si="6"/>
        <v>16.666666666666675</v>
      </c>
    </row>
    <row r="9" spans="1:26" ht="24.75" customHeight="1">
      <c r="A9" s="2" t="s">
        <v>21</v>
      </c>
      <c r="B9" s="2">
        <v>348</v>
      </c>
      <c r="C9" s="2">
        <v>160</v>
      </c>
      <c r="D9" s="2">
        <v>93</v>
      </c>
      <c r="E9" s="2">
        <v>100</v>
      </c>
      <c r="F9" s="16">
        <f t="shared" si="0"/>
        <v>-0.06999999999999995</v>
      </c>
      <c r="G9" s="13">
        <f t="shared" si="1"/>
        <v>0.58125</v>
      </c>
      <c r="H9" s="3">
        <v>214</v>
      </c>
      <c r="I9" s="3">
        <v>18</v>
      </c>
      <c r="J9" s="2">
        <v>9</v>
      </c>
      <c r="K9" s="2">
        <v>11</v>
      </c>
      <c r="L9" s="2">
        <f t="shared" si="2"/>
        <v>-0.18181818181818177</v>
      </c>
      <c r="M9" s="13">
        <f t="shared" si="3"/>
        <v>0.5</v>
      </c>
      <c r="N9" s="4">
        <v>85</v>
      </c>
      <c r="O9" s="4">
        <v>72</v>
      </c>
      <c r="P9" s="4">
        <f t="shared" si="4"/>
        <v>0.18055555555555558</v>
      </c>
      <c r="Q9" s="4">
        <v>14</v>
      </c>
      <c r="R9" s="4">
        <v>38.79</v>
      </c>
      <c r="S9" s="21">
        <f t="shared" si="5"/>
        <v>2.191286414024233</v>
      </c>
      <c r="T9" s="3">
        <v>85</v>
      </c>
      <c r="U9" s="10">
        <v>0</v>
      </c>
      <c r="V9" s="3">
        <v>1</v>
      </c>
      <c r="Y9" s="2">
        <v>0.18055555555555558</v>
      </c>
      <c r="Z9" s="18">
        <f t="shared" si="6"/>
        <v>18.055555555555557</v>
      </c>
    </row>
    <row r="10" spans="1:26" ht="24.75" customHeight="1">
      <c r="A10" s="2" t="s">
        <v>22</v>
      </c>
      <c r="B10" s="2">
        <v>247</v>
      </c>
      <c r="C10" s="2">
        <v>240</v>
      </c>
      <c r="D10" s="2">
        <v>90</v>
      </c>
      <c r="E10" s="2">
        <v>163</v>
      </c>
      <c r="F10" s="16">
        <f t="shared" si="0"/>
        <v>-0.4478527607361963</v>
      </c>
      <c r="G10" s="13">
        <f t="shared" si="1"/>
        <v>0.375</v>
      </c>
      <c r="H10" s="3">
        <v>173</v>
      </c>
      <c r="I10" s="3">
        <v>10</v>
      </c>
      <c r="J10" s="2">
        <v>10</v>
      </c>
      <c r="K10" s="2">
        <v>6</v>
      </c>
      <c r="L10" s="2">
        <f t="shared" si="2"/>
        <v>0.6666666666666667</v>
      </c>
      <c r="M10" s="13">
        <f t="shared" si="3"/>
        <v>1</v>
      </c>
      <c r="N10" s="4">
        <v>58</v>
      </c>
      <c r="O10" s="4">
        <v>46</v>
      </c>
      <c r="P10" s="4">
        <f t="shared" si="4"/>
        <v>0.26086956521739135</v>
      </c>
      <c r="Q10" s="4">
        <v>-7</v>
      </c>
      <c r="R10" s="4">
        <v>31.51</v>
      </c>
      <c r="S10" s="21">
        <f t="shared" si="5"/>
        <v>1.8406854966677244</v>
      </c>
      <c r="T10" s="3">
        <v>79</v>
      </c>
      <c r="U10" s="10">
        <v>0</v>
      </c>
      <c r="V10" s="3">
        <v>1</v>
      </c>
      <c r="Y10" s="2">
        <v>0.26086956521739135</v>
      </c>
      <c r="Z10" s="18">
        <f t="shared" si="6"/>
        <v>26.086956521739136</v>
      </c>
    </row>
    <row r="11" spans="1:26" ht="24.75" customHeight="1">
      <c r="A11" s="2" t="s">
        <v>23</v>
      </c>
      <c r="B11" s="2">
        <v>514</v>
      </c>
      <c r="C11" s="2">
        <v>250</v>
      </c>
      <c r="D11" s="2">
        <v>200</v>
      </c>
      <c r="E11" s="2">
        <v>176</v>
      </c>
      <c r="F11" s="16">
        <f t="shared" si="0"/>
        <v>0.13636363636363646</v>
      </c>
      <c r="G11" s="13">
        <f t="shared" si="1"/>
        <v>0.8</v>
      </c>
      <c r="H11" s="3">
        <v>206</v>
      </c>
      <c r="I11" s="3">
        <v>41</v>
      </c>
      <c r="J11" s="2">
        <v>22</v>
      </c>
      <c r="K11" s="2">
        <v>33</v>
      </c>
      <c r="L11" s="2">
        <f t="shared" si="2"/>
        <v>-0.33333333333333337</v>
      </c>
      <c r="M11" s="13">
        <f t="shared" si="3"/>
        <v>0.5365853658536586</v>
      </c>
      <c r="N11" s="5">
        <v>200</v>
      </c>
      <c r="O11" s="5">
        <v>161</v>
      </c>
      <c r="P11" s="4">
        <f t="shared" si="4"/>
        <v>0.2422360248447204</v>
      </c>
      <c r="Q11" s="5">
        <v>16</v>
      </c>
      <c r="R11" s="5">
        <v>8.42</v>
      </c>
      <c r="S11" s="21">
        <f t="shared" si="5"/>
        <v>23.752969121140143</v>
      </c>
      <c r="T11" s="6">
        <v>219</v>
      </c>
      <c r="U11" s="6">
        <v>1</v>
      </c>
      <c r="V11" s="6">
        <v>1</v>
      </c>
      <c r="Y11" s="2">
        <v>0.2422360248447204</v>
      </c>
      <c r="Z11" s="18">
        <f t="shared" si="6"/>
        <v>24.22360248447204</v>
      </c>
    </row>
    <row r="12" spans="1:26" ht="24.75" customHeight="1">
      <c r="A12" s="2" t="s">
        <v>24</v>
      </c>
      <c r="B12" s="2">
        <f>SUM(B5:B11)</f>
        <v>5318</v>
      </c>
      <c r="C12" s="2">
        <v>2120</v>
      </c>
      <c r="D12" s="2">
        <v>1218</v>
      </c>
      <c r="E12" s="2">
        <v>1464</v>
      </c>
      <c r="F12" s="16">
        <f t="shared" si="0"/>
        <v>-0.16803278688524592</v>
      </c>
      <c r="G12" s="13">
        <f t="shared" si="1"/>
        <v>0.5745283018867925</v>
      </c>
      <c r="H12" s="3">
        <f>SUM(H5:H11)</f>
        <v>2520</v>
      </c>
      <c r="I12" s="3">
        <v>250</v>
      </c>
      <c r="J12" s="2">
        <v>162</v>
      </c>
      <c r="K12" s="2">
        <v>180</v>
      </c>
      <c r="L12" s="2">
        <f t="shared" si="2"/>
        <v>-0.09999999999999998</v>
      </c>
      <c r="M12" s="13">
        <f t="shared" si="3"/>
        <v>0.648</v>
      </c>
      <c r="N12" s="3">
        <f>SUM(N5:N11)</f>
        <v>1371</v>
      </c>
      <c r="O12" s="3">
        <v>1087</v>
      </c>
      <c r="P12" s="4">
        <f t="shared" si="4"/>
        <v>0.26126954921803125</v>
      </c>
      <c r="Q12" s="3">
        <f>SUM(Q5:Q11)</f>
        <v>122</v>
      </c>
      <c r="R12" s="3">
        <v>392.03</v>
      </c>
      <c r="S12" s="21">
        <f t="shared" si="5"/>
        <v>3.497181338162896</v>
      </c>
      <c r="T12" s="3">
        <f>SUM(T5:T11)</f>
        <v>1490</v>
      </c>
      <c r="U12" s="3">
        <f>SUM(U5:U11)</f>
        <v>9</v>
      </c>
      <c r="V12" s="3">
        <v>7</v>
      </c>
      <c r="Y12" s="2">
        <v>0.26126954921803125</v>
      </c>
      <c r="Z12" s="18">
        <f t="shared" si="6"/>
        <v>26.126954921803126</v>
      </c>
    </row>
    <row r="13" spans="1:22" ht="14.25">
      <c r="A13" s="27" t="s">
        <v>31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</sheetData>
  <sheetProtection/>
  <mergeCells count="16">
    <mergeCell ref="N3:N4"/>
    <mergeCell ref="Q3:Q4"/>
    <mergeCell ref="T3:T4"/>
    <mergeCell ref="U3:U4"/>
    <mergeCell ref="V3:V4"/>
    <mergeCell ref="A13:V13"/>
    <mergeCell ref="A1:V1"/>
    <mergeCell ref="A2:A4"/>
    <mergeCell ref="B2:G2"/>
    <mergeCell ref="H2:M2"/>
    <mergeCell ref="N2:T2"/>
    <mergeCell ref="U2:V2"/>
    <mergeCell ref="B3:B4"/>
    <mergeCell ref="C3:G3"/>
    <mergeCell ref="H3:H4"/>
    <mergeCell ref="I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2020-01-06T07:09:17Z</cp:lastPrinted>
  <dcterms:created xsi:type="dcterms:W3CDTF">2015-05-05T08:34:18Z</dcterms:created>
  <dcterms:modified xsi:type="dcterms:W3CDTF">2020-01-06T07:54:23Z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